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15480" windowHeight="10080" activeTab="0"/>
  </bookViews>
  <sheets>
    <sheet name="タイトル" sheetId="1" r:id="rId1"/>
    <sheet name="data" sheetId="2" r:id="rId2"/>
    <sheet name="ｍａｉｎ" sheetId="3" r:id="rId3"/>
    <sheet name="man" sheetId="4" r:id="rId4"/>
  </sheets>
  <definedNames>
    <definedName name="man">INDIRECT('data'!$B$7)</definedName>
    <definedName name="man0">'man'!$A$1</definedName>
    <definedName name="man1">'man'!$B$1</definedName>
    <definedName name="man2">'man'!$C$1</definedName>
    <definedName name="man3">'man'!$D$1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えく　せる</author>
  </authors>
  <commentList>
    <comment ref="K2" authorId="0">
      <text>
        <r>
          <rPr>
            <b/>
            <sz val="9"/>
            <rFont val="ＭＳ Ｐゴシック"/>
            <family val="3"/>
          </rPr>
          <t>分：秒を入力できます。</t>
        </r>
        <r>
          <rPr>
            <sz val="9"/>
            <rFont val="ＭＳ Ｐゴシック"/>
            <family val="3"/>
          </rPr>
          <t xml:space="preserve">
この時間内に何点とれるかを競います。
最高値は59：59です。</t>
        </r>
      </text>
    </comment>
    <comment ref="J3" authorId="0">
      <text>
        <r>
          <rPr>
            <b/>
            <sz val="9"/>
            <rFont val="ＭＳ Ｐゴシック"/>
            <family val="3"/>
          </rPr>
          <t>目標スコアを入力できます。</t>
        </r>
        <r>
          <rPr>
            <sz val="9"/>
            <rFont val="ＭＳ Ｐゴシック"/>
            <family val="3"/>
          </rPr>
          <t xml:space="preserve">
スコア到達時間を競うときは、上記の時間を３：３０などに設定します。</t>
        </r>
      </text>
    </comment>
    <comment ref="S2" authorId="0">
      <text>
        <r>
          <rPr>
            <b/>
            <sz val="9"/>
            <rFont val="ＭＳ Ｐゴシック"/>
            <family val="3"/>
          </rPr>
          <t xml:space="preserve">ハイスコアのリセットができます。
Ready状態で、チェックボックスを
２回押してください。（オン・オフする）
</t>
        </r>
      </text>
    </comment>
  </commentList>
</comments>
</file>

<file path=xl/sharedStrings.xml><?xml version="1.0" encoding="utf-8"?>
<sst xmlns="http://schemas.openxmlformats.org/spreadsheetml/2006/main" count="36" uniqueCount="35">
  <si>
    <t>分</t>
  </si>
  <si>
    <t>秒</t>
  </si>
  <si>
    <t>ＴｉｍｅＣｏｕｎｔ</t>
  </si>
  <si>
    <t>スコアー</t>
  </si>
  <si>
    <t>左右フラグ</t>
  </si>
  <si>
    <t>ゲーム説明</t>
  </si>
  <si>
    <t>その他</t>
  </si>
  <si>
    <t>荷物速度１</t>
  </si>
  <si>
    <t>荷物速度２</t>
  </si>
  <si>
    <t>乱数幅</t>
  </si>
  <si>
    <t>－幅</t>
  </si>
  <si>
    <t>ゲームデザイン             ： ねこみみ</t>
  </si>
  <si>
    <t>　制限時間（３０秒）内にどこまで進めるかを競うゲームです。</t>
  </si>
  <si>
    <t>↓０にしてスタート</t>
  </si>
  <si>
    <t>Atack</t>
  </si>
  <si>
    <t>Time</t>
  </si>
  <si>
    <t>Score</t>
  </si>
  <si>
    <t>Time</t>
  </si>
  <si>
    <t>プログラム？なのか・・・   ： ねこみみ</t>
  </si>
  <si>
    <t>　スピンボタンの左右であなたは左右に移動できます。　　　　　※ワンクリック後は、←→キーでも操作できます。</t>
  </si>
  <si>
    <t>　制限時間を長くすることでタイムアタックをすることができます。</t>
  </si>
  <si>
    <t>　制限時間の変更、係数の変更等ができます。</t>
  </si>
  <si>
    <t>それでは、Ｇｏｏｄ Ｌｕｃｋ！？</t>
  </si>
  <si>
    <t>ボーナスライン</t>
  </si>
  <si>
    <t>ボーナス係数</t>
  </si>
  <si>
    <t>あなたは、３０秒で何点とれるでしょう？また、２００点とるのに何秒かかるでしょう？</t>
  </si>
  <si>
    <t>　頭上の荷物を落とさないように、右に右にと進んでください。　　　（↑エクセル2003で動かないことを確認。）</t>
  </si>
  <si>
    <t>ＨｉｇｈＳｃｏｒｅ</t>
  </si>
  <si>
    <t>リセット</t>
  </si>
  <si>
    <t>Sec</t>
  </si>
  <si>
    <t>Thi</t>
  </si>
  <si>
    <t>Fir</t>
  </si>
  <si>
    <t>Ｖｅｒ．3.1</t>
  </si>
  <si>
    <t>Ver.3.1　で、ハイスコアを表示できるようにしました。</t>
  </si>
  <si>
    <t>　荷物を落とした状態になったときにカウントされます。クリア後は、左右どちらかを押し続けてください＾＾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</si>
</sst>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：&quot;General"/>
    <numFmt numFmtId="185" formatCode=";;;"/>
  </numFmts>
  <fonts count="2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24"/>
      <name val="ＭＳ Ｐゴシック"/>
      <family val="3"/>
    </font>
    <font>
      <sz val="7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u val="single"/>
      <sz val="20"/>
      <color indexed="12"/>
      <name val="ＭＳ Ｐ明朝"/>
      <family val="1"/>
    </font>
    <font>
      <u val="single"/>
      <sz val="24"/>
      <color indexed="12"/>
      <name val="ＭＳ Ｐ明朝"/>
      <family val="1"/>
    </font>
    <font>
      <b/>
      <sz val="11"/>
      <color indexed="10"/>
      <name val="ＭＳ Ｐ明朝"/>
      <family val="1"/>
    </font>
    <font>
      <b/>
      <sz val="14"/>
      <color indexed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10"/>
      <name val="ＭＳ Ｐ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4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0" xfId="16" applyFont="1" applyAlignment="1">
      <alignment vertical="center" wrapText="1"/>
    </xf>
    <xf numFmtId="0" fontId="9" fillId="0" borderId="0" xfId="16" applyFont="1" applyAlignment="1">
      <alignment vertical="center"/>
    </xf>
    <xf numFmtId="0" fontId="10" fillId="0" borderId="0" xfId="16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85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4" fontId="7" fillId="0" borderId="0" xfId="0" applyNumberFormat="1" applyFont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0" fontId="9" fillId="0" borderId="0" xfId="16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76200</xdr:rowOff>
    </xdr:from>
    <xdr:to>
      <xdr:col>0</xdr:col>
      <xdr:colOff>5800725</xdr:colOff>
      <xdr:row>0</xdr:row>
      <xdr:rowOff>1447800</xdr:rowOff>
    </xdr:to>
    <xdr:sp>
      <xdr:nvSpPr>
        <xdr:cNvPr id="1" name="AutoShape 2"/>
        <xdr:cNvSpPr>
          <a:spLocks/>
        </xdr:cNvSpPr>
      </xdr:nvSpPr>
      <xdr:spPr>
        <a:xfrm>
          <a:off x="1095375" y="76200"/>
          <a:ext cx="4705350" cy="1381125"/>
        </a:xfrm>
        <a:prstGeom prst="rect"/>
        <a:noFill/>
      </xdr:spPr>
      <xdr:txBody>
        <a:bodyPr fromWordArt="1" wrap="none">
          <a:prstTxWarp prst="textSlantUp">
            <a:avLst>
              <a:gd name="adj" fmla="val 34722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ＭＳ Ｐゴシック"/>
              <a:cs typeface="ＭＳ Ｐゴシック"/>
            </a:rPr>
            <a:t>ノンマクロ アクション ゲーム
</a:t>
          </a:r>
        </a:p>
      </xdr:txBody>
    </xdr:sp>
    <xdr:clientData/>
  </xdr:twoCellAnchor>
  <xdr:twoCellAnchor>
    <xdr:from>
      <xdr:col>0</xdr:col>
      <xdr:colOff>323850</xdr:colOff>
      <xdr:row>0</xdr:row>
      <xdr:rowOff>828675</xdr:rowOff>
    </xdr:from>
    <xdr:to>
      <xdr:col>0</xdr:col>
      <xdr:colOff>6496050</xdr:colOff>
      <xdr:row>0</xdr:row>
      <xdr:rowOff>3438525</xdr:rowOff>
    </xdr:to>
    <xdr:sp>
      <xdr:nvSpPr>
        <xdr:cNvPr id="2" name="AutoShape 1"/>
        <xdr:cNvSpPr>
          <a:spLocks/>
        </xdr:cNvSpPr>
      </xdr:nvSpPr>
      <xdr:spPr>
        <a:xfrm>
          <a:off x="323850" y="828675"/>
          <a:ext cx="6172200" cy="260985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8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明朝"/>
              <a:cs typeface="ＭＳ Ｐ明朝"/>
            </a:rPr>
            <a:t>セルスライド</a:t>
          </a:r>
        </a:p>
      </xdr:txBody>
    </xdr:sp>
    <xdr:clientData/>
  </xdr:twoCellAnchor>
  <xdr:twoCellAnchor>
    <xdr:from>
      <xdr:col>0</xdr:col>
      <xdr:colOff>800100</xdr:colOff>
      <xdr:row>0</xdr:row>
      <xdr:rowOff>2971800</xdr:rowOff>
    </xdr:from>
    <xdr:to>
      <xdr:col>0</xdr:col>
      <xdr:colOff>5981700</xdr:colOff>
      <xdr:row>0</xdr:row>
      <xdr:rowOff>3581400</xdr:rowOff>
    </xdr:to>
    <xdr:sp>
      <xdr:nvSpPr>
        <xdr:cNvPr id="3" name="AutoShape 3"/>
        <xdr:cNvSpPr>
          <a:spLocks/>
        </xdr:cNvSpPr>
      </xdr:nvSpPr>
      <xdr:spPr>
        <a:xfrm>
          <a:off x="800100" y="2971800"/>
          <a:ext cx="5181600" cy="609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00"/>
              </a:solidFill>
              <a:latin typeface="HG創英角ﾎﾟｯﾌﾟ体"/>
              <a:cs typeface="HG創英角ﾎﾟｯﾌﾟ体"/>
            </a:rPr>
            <a:t>Ｆｏｒ Ｅｘｃｅｌ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18</xdr:row>
      <xdr:rowOff>0</xdr:rowOff>
    </xdr:from>
    <xdr:to>
      <xdr:col>41</xdr:col>
      <xdr:colOff>0</xdr:colOff>
      <xdr:row>20</xdr:row>
      <xdr:rowOff>133350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3457575"/>
          <a:ext cx="1524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28</xdr:col>
      <xdr:colOff>0</xdr:colOff>
      <xdr:row>12</xdr:row>
      <xdr:rowOff>0</xdr:rowOff>
    </xdr:to>
    <xdr:sp textlink="A9">
      <xdr:nvSpPr>
        <xdr:cNvPr id="2" name="Rectangle 5"/>
        <xdr:cNvSpPr>
          <a:spLocks/>
        </xdr:cNvSpPr>
      </xdr:nvSpPr>
      <xdr:spPr>
        <a:xfrm>
          <a:off x="1838325" y="1171575"/>
          <a:ext cx="30480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Ready</a:t>
          </a:r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0</xdr:colOff>
      <xdr:row>5</xdr:row>
      <xdr:rowOff>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9075"/>
          <a:ext cx="314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18</xdr:col>
      <xdr:colOff>0</xdr:colOff>
      <xdr:row>2</xdr:row>
      <xdr:rowOff>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219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17"/>
  <sheetViews>
    <sheetView showGridLines="0" showRowColHeaders="0" showZeros="0" tabSelected="1" showOutlineSymbols="0" workbookViewId="0" topLeftCell="A1">
      <selection activeCell="A2" sqref="A2"/>
    </sheetView>
  </sheetViews>
  <sheetFormatPr defaultColWidth="9.00390625" defaultRowHeight="13.5"/>
  <cols>
    <col min="1" max="1" width="87.50390625" style="3" customWidth="1"/>
    <col min="2" max="2" width="24.25390625" style="3" bestFit="1" customWidth="1"/>
    <col min="3" max="16384" width="9.00390625" style="3" customWidth="1"/>
  </cols>
  <sheetData>
    <row r="1" ht="292.5" customHeight="1">
      <c r="B1" s="16" t="str">
        <f>HYPERLINK("#main!D1","ゲームスタート
クリックヒアー")</f>
        <v>ゲームスタート
クリックヒアー</v>
      </c>
    </row>
    <row r="2" ht="13.5">
      <c r="A2" s="21" t="s">
        <v>32</v>
      </c>
    </row>
    <row r="3" spans="1:2" ht="34.5" customHeight="1">
      <c r="A3" s="3" t="s">
        <v>18</v>
      </c>
      <c r="B3" s="17" t="str">
        <f>HYPERLINK("#タイトル!A14","ゲーム説明")</f>
        <v>ゲーム説明</v>
      </c>
    </row>
    <row r="4" ht="34.5" customHeight="1">
      <c r="A4" s="3" t="s">
        <v>11</v>
      </c>
    </row>
    <row r="5" ht="101.25" customHeight="1"/>
    <row r="6" ht="13.5">
      <c r="A6" s="19" t="s">
        <v>5</v>
      </c>
    </row>
    <row r="7" ht="13.5">
      <c r="A7" s="3" t="s">
        <v>19</v>
      </c>
    </row>
    <row r="8" ht="13.5">
      <c r="A8" s="3" t="s">
        <v>26</v>
      </c>
    </row>
    <row r="9" ht="13.5">
      <c r="A9" s="3" t="s">
        <v>12</v>
      </c>
    </row>
    <row r="10" ht="13.5">
      <c r="A10" s="3" t="s">
        <v>6</v>
      </c>
    </row>
    <row r="11" ht="13.5">
      <c r="A11" s="3" t="s">
        <v>21</v>
      </c>
    </row>
    <row r="12" ht="13.5">
      <c r="A12" s="3" t="s">
        <v>20</v>
      </c>
    </row>
    <row r="14" ht="13.5">
      <c r="A14" s="3" t="s">
        <v>25</v>
      </c>
    </row>
    <row r="15" spans="1:2" ht="28.5">
      <c r="A15" s="3" t="s">
        <v>22</v>
      </c>
      <c r="B15" s="18" t="str">
        <f>HYPERLINK("#タイトル!A1","タイトルへ")</f>
        <v>タイトルへ</v>
      </c>
    </row>
    <row r="16" ht="13.5">
      <c r="A16" s="25" t="s">
        <v>33</v>
      </c>
    </row>
    <row r="17" ht="13.5">
      <c r="A17" s="3" t="s">
        <v>34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8"/>
  <sheetViews>
    <sheetView workbookViewId="0" topLeftCell="A1">
      <selection activeCell="B5" sqref="B5"/>
    </sheetView>
  </sheetViews>
  <sheetFormatPr defaultColWidth="9.00390625" defaultRowHeight="13.5"/>
  <cols>
    <col min="1" max="1" width="11.625" style="0" customWidth="1"/>
    <col min="2" max="2" width="10.75390625" style="0" customWidth="1"/>
    <col min="3" max="16384" width="11.50390625" style="0" customWidth="1"/>
  </cols>
  <sheetData>
    <row r="1" spans="1:2" ht="29.25" customHeight="1">
      <c r="A1" t="s">
        <v>2</v>
      </c>
      <c r="B1" s="1">
        <f>IF(ｍａｉｎ!A6=0,TIME(0,A3,B3)-TIME(0,A4,B4),B1)</f>
        <v>0.00011574074074074091</v>
      </c>
    </row>
    <row r="2" spans="1:2" ht="13.5">
      <c r="A2" t="s">
        <v>0</v>
      </c>
      <c r="B2" t="s">
        <v>1</v>
      </c>
    </row>
    <row r="3" spans="1:2" ht="13.5">
      <c r="A3">
        <f ca="1">MINUTE(NOW())</f>
        <v>14</v>
      </c>
      <c r="B3">
        <f ca="1">SECOND(NOW())</f>
        <v>7</v>
      </c>
    </row>
    <row r="4" spans="1:2" ht="13.5">
      <c r="A4">
        <f>IF(ｍａｉｎ!A3=1,A3,A4)</f>
        <v>13</v>
      </c>
      <c r="B4">
        <f>IF(ｍａｉｎ!A3=1,B3,B4)</f>
        <v>57</v>
      </c>
    </row>
    <row r="5" spans="1:2" ht="31.5" customHeight="1">
      <c r="A5" t="s">
        <v>3</v>
      </c>
      <c r="B5" s="2">
        <f>IF(ｍａｉｎ!A6=0,ｍａｉｎ!A3,B5)</f>
        <v>0</v>
      </c>
    </row>
    <row r="6" spans="1:2" ht="13.5">
      <c r="A6" t="s">
        <v>4</v>
      </c>
      <c r="B6">
        <f>IF(ABS(B5-B6)&gt;3,B5,B5-(B5&gt;B6)+(B6&gt;B5))</f>
        <v>1</v>
      </c>
    </row>
    <row r="7" spans="1:2" ht="13.5">
      <c r="A7">
        <f>IF((B5-B6)=1,MOD(B5,2),IF((B6-B5)=1,2+MOD(B5,2),))</f>
        <v>2</v>
      </c>
      <c r="B7" t="str">
        <f>"man"&amp;A7</f>
        <v>man2</v>
      </c>
    </row>
    <row r="8" ht="13.5">
      <c r="B8">
        <f>B5-B6</f>
        <v>-1</v>
      </c>
    </row>
  </sheetData>
  <printOptions/>
  <pageMargins left="0.7479166666666667" right="0.7479166666666667" top="0.9840277777777778" bottom="0.9840277777777778" header="0.5118055555555556" footer="0.5118055555555556"/>
  <pageSetup firstPageNumber="1" useFirstPageNumber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R21"/>
  <sheetViews>
    <sheetView showGridLines="0" showRowColHeaders="0" showOutlineSymbols="0" workbookViewId="0" topLeftCell="D1">
      <selection activeCell="E21" sqref="E21:M21"/>
    </sheetView>
  </sheetViews>
  <sheetFormatPr defaultColWidth="9.00390625" defaultRowHeight="15" customHeight="1"/>
  <cols>
    <col min="1" max="1" width="7.50390625" style="3" hidden="1" customWidth="1"/>
    <col min="2" max="2" width="5.25390625" style="3" hidden="1" customWidth="1"/>
    <col min="3" max="3" width="6.875" style="3" hidden="1" customWidth="1"/>
    <col min="4" max="4" width="4.125" style="3" customWidth="1"/>
    <col min="5" max="16384" width="2.50390625" style="3" customWidth="1"/>
  </cols>
  <sheetData>
    <row r="1" spans="4:44" ht="17.25">
      <c r="D1" s="20">
        <f>IF(A6=1,"↓コンティニュー(▲クリック)Excel2003は▼▲の順に押す","")</f>
      </c>
      <c r="AC1" s="4" t="s">
        <v>23</v>
      </c>
      <c r="AG1" s="26">
        <v>9</v>
      </c>
      <c r="AH1" s="26"/>
      <c r="AJ1" s="4" t="s">
        <v>7</v>
      </c>
      <c r="AM1" s="26">
        <v>0.7</v>
      </c>
      <c r="AN1" s="26"/>
      <c r="AO1" s="3" t="s">
        <v>9</v>
      </c>
      <c r="AR1" s="3">
        <v>2</v>
      </c>
    </row>
    <row r="2" spans="1:44" ht="15" customHeight="1">
      <c r="A2" s="3" t="s">
        <v>13</v>
      </c>
      <c r="E2" s="3" t="s">
        <v>14</v>
      </c>
      <c r="G2" s="3" t="s">
        <v>15</v>
      </c>
      <c r="J2" s="3">
        <v>0</v>
      </c>
      <c r="K2" s="28">
        <v>30</v>
      </c>
      <c r="L2" s="28"/>
      <c r="N2" s="3" t="s">
        <v>27</v>
      </c>
      <c r="R2" s="22" t="b">
        <v>0</v>
      </c>
      <c r="S2" s="23" t="s">
        <v>28</v>
      </c>
      <c r="AC2" s="4" t="s">
        <v>24</v>
      </c>
      <c r="AG2" s="26">
        <v>0.2</v>
      </c>
      <c r="AH2" s="26"/>
      <c r="AJ2" s="4" t="s">
        <v>8</v>
      </c>
      <c r="AM2" s="26">
        <v>0.7</v>
      </c>
      <c r="AN2" s="26"/>
      <c r="AO2" s="5" t="s">
        <v>10</v>
      </c>
      <c r="AQ2" s="26">
        <v>0.8</v>
      </c>
      <c r="AR2" s="26"/>
    </row>
    <row r="3" spans="1:22" ht="15" customHeight="1">
      <c r="A3" s="3">
        <v>0</v>
      </c>
      <c r="G3" s="3" t="s">
        <v>16</v>
      </c>
      <c r="J3" s="27">
        <v>200</v>
      </c>
      <c r="K3" s="27"/>
      <c r="L3" s="27"/>
      <c r="N3" s="24" t="s">
        <v>31</v>
      </c>
      <c r="O3" s="29">
        <f>IF(ABS(C5)&gt;17,IF(AND(O3=R3,O3&lt;data!B5),data!B5,O3),IF(R2=TRUE,120,O3))</f>
        <v>120</v>
      </c>
      <c r="P3" s="29"/>
      <c r="Q3" s="24" t="s">
        <v>29</v>
      </c>
      <c r="R3" s="29">
        <f>IF(ABS(C5)&gt;17,IF(O3=data!B5,R3,IF(AND(U3=R3,O3&lt;data!B5),O3,IF(AND(R3&lt;data!B5,U3=R3),data!B5,R3))),IF(R2=TRUE,80,R3))</f>
        <v>80</v>
      </c>
      <c r="S3" s="29"/>
      <c r="T3" s="24" t="s">
        <v>30</v>
      </c>
      <c r="U3" s="29">
        <f>IF(ABS(C5)&gt;17,IF(OR(O3=data!B5,R3=data!B5),U3,IF(AND(O3&lt;&gt;R3,R3&lt;data!B5),R3,IF(AND(R3&gt;data!B5,U3&lt;data!B5),data!B5,U3))),IF(R2=TRUE,40,U3))</f>
        <v>40</v>
      </c>
      <c r="V3" s="29"/>
    </row>
    <row r="4" spans="5:36" ht="15" customHeight="1"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J4" s="3" t="s">
        <v>17</v>
      </c>
    </row>
    <row r="5" spans="3:32" ht="15" customHeight="1">
      <c r="C5" s="9">
        <f ca="1">IF($A$3&lt;=1,11,C5+RAND()*AR1-AQ2-(data!B8*(AM1+A8*2)+(C5&lt;2)*(data!B8=1)*AM2-(C5&gt;AG1)*(data!B8=1)*AG2))</f>
        <v>11</v>
      </c>
      <c r="D5" s="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/>
    </row>
    <row r="6" spans="1:32" ht="15" customHeight="1">
      <c r="A6" s="3">
        <f>IF(A7+A8,1,)</f>
        <v>0</v>
      </c>
      <c r="B6" s="3">
        <v>0.85</v>
      </c>
      <c r="C6" s="9">
        <f aca="true" t="shared" si="0" ref="C6:C15">$C$5*B6</f>
        <v>9.35</v>
      </c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2"/>
    </row>
    <row r="7" spans="1:32" ht="15" customHeight="1">
      <c r="A7" s="3">
        <f>IF(OR(A3&gt;J3,AND(data!B1&gt;=TIME(0,J2,K2),A3&gt;1)),1,)</f>
        <v>0</v>
      </c>
      <c r="B7" s="3">
        <v>0.68</v>
      </c>
      <c r="C7" s="9">
        <f t="shared" si="0"/>
        <v>7.48</v>
      </c>
      <c r="D7" s="9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</row>
    <row r="8" spans="1:32" ht="15" customHeight="1">
      <c r="A8" s="3" t="b">
        <f>IF(A7=0,OR(C5&gt;14,C5&lt;-14),A8)</f>
        <v>0</v>
      </c>
      <c r="B8" s="3">
        <v>0.51</v>
      </c>
      <c r="C8" s="9">
        <f t="shared" si="0"/>
        <v>5.61</v>
      </c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</row>
    <row r="9" spans="1:32" ht="15" customHeight="1">
      <c r="A9" s="3" t="str">
        <f>IF(A3=0,"Ready",IF(A3=1,"Go!!",IF(A7=1,"Ｃｌｅａｒ",IF(A8=TRUE,"Missed",""))))</f>
        <v>Ready</v>
      </c>
      <c r="B9" s="3">
        <v>0.38</v>
      </c>
      <c r="C9" s="9">
        <f t="shared" si="0"/>
        <v>4.18</v>
      </c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</row>
    <row r="10" spans="2:32" ht="15" customHeight="1">
      <c r="B10" s="3">
        <v>0.29</v>
      </c>
      <c r="C10" s="9">
        <f t="shared" si="0"/>
        <v>3.19</v>
      </c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</row>
    <row r="11" spans="2:32" ht="15" customHeight="1">
      <c r="B11" s="3">
        <v>0.22</v>
      </c>
      <c r="C11" s="9">
        <f t="shared" si="0"/>
        <v>2.42</v>
      </c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2"/>
    </row>
    <row r="12" spans="2:36" ht="15" customHeight="1">
      <c r="B12" s="3">
        <v>0.16</v>
      </c>
      <c r="C12" s="9">
        <f t="shared" si="0"/>
        <v>1.76</v>
      </c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2"/>
      <c r="AJ12" s="3" t="s">
        <v>16</v>
      </c>
    </row>
    <row r="13" spans="2:32" ht="15" customHeight="1">
      <c r="B13" s="3">
        <v>0.12</v>
      </c>
      <c r="C13" s="9">
        <f t="shared" si="0"/>
        <v>1.3199999999999998</v>
      </c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/>
    </row>
    <row r="14" spans="2:32" ht="15" customHeight="1">
      <c r="B14" s="3">
        <v>0.09</v>
      </c>
      <c r="C14" s="9">
        <f t="shared" si="0"/>
        <v>0.99</v>
      </c>
      <c r="D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2"/>
    </row>
    <row r="15" spans="2:32" ht="15" customHeight="1">
      <c r="B15" s="3">
        <v>0.07</v>
      </c>
      <c r="C15" s="9">
        <f t="shared" si="0"/>
        <v>0.77</v>
      </c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2"/>
    </row>
    <row r="16" spans="5:32" ht="15" customHeight="1"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2"/>
    </row>
    <row r="17" spans="5:32" ht="15" customHeight="1"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</row>
    <row r="18" spans="5:32" ht="15" customHeight="1"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</row>
    <row r="19" spans="5:32" ht="15" customHeight="1"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</row>
    <row r="21" spans="5:13" ht="28.5" customHeight="1">
      <c r="E21" s="30" t="str">
        <f>HYPERLINK("#タイトル!A1","タイトルに戻る")</f>
        <v>タイトルに戻る</v>
      </c>
      <c r="F21" s="30"/>
      <c r="G21" s="30"/>
      <c r="H21" s="30"/>
      <c r="I21" s="30"/>
      <c r="J21" s="30"/>
      <c r="K21" s="30"/>
      <c r="L21" s="30"/>
      <c r="M21" s="30"/>
    </row>
  </sheetData>
  <mergeCells count="11">
    <mergeCell ref="E21:M21"/>
    <mergeCell ref="AM1:AN1"/>
    <mergeCell ref="AM2:AN2"/>
    <mergeCell ref="AG1:AH1"/>
    <mergeCell ref="AG2:AH2"/>
    <mergeCell ref="AQ2:AR2"/>
    <mergeCell ref="J3:L3"/>
    <mergeCell ref="K2:L2"/>
    <mergeCell ref="O3:P3"/>
    <mergeCell ref="R3:S3"/>
    <mergeCell ref="U3:V3"/>
  </mergeCells>
  <conditionalFormatting sqref="E6:G6 O6:O12 N6:N11 M6:M10 L6:L9 J6:K8 H6:I7 P6:S15 T6:T14 U6:U12 V6:V11 W6:W10 X6:X9 Y6:Z8 AA6:AB7 AC6:AF6 E5:AF5">
    <cfRule type="expression" priority="1" dxfId="0" stopIfTrue="1">
      <formula>OR(INT($C5)=COLUMN()-17,INT($C5)=COLUMN()-18)</formula>
    </cfRule>
  </conditionalFormatting>
  <printOptions/>
  <pageMargins left="0.75" right="0.75" top="1" bottom="1" header="0.5118055555555556" footer="0.5118055555555556"/>
  <pageSetup firstPageNumber="1" useFirstPageNumber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workbookViewId="0" topLeftCell="A1">
      <selection activeCell="F8" sqref="F8"/>
    </sheetView>
  </sheetViews>
  <sheetFormatPr defaultColWidth="9.00390625" defaultRowHeight="13.5"/>
  <cols>
    <col min="1" max="16384" width="5.00390625" style="0" customWidth="1"/>
  </cols>
  <sheetData>
    <row r="1" ht="60" customHeight="1"/>
  </sheetData>
  <printOptions/>
  <pageMargins left="0.75" right="0.75" top="1" bottom="1" header="0.5118055555555556" footer="0.5118055555555556"/>
  <pageSetup firstPageNumber="1" useFirstPageNumber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えく　せる</cp:lastModifiedBy>
  <dcterms:created xsi:type="dcterms:W3CDTF">2010-11-14T14:54:25Z</dcterms:created>
  <dcterms:modified xsi:type="dcterms:W3CDTF">2010-11-15T18:14:07Z</dcterms:modified>
  <cp:category/>
  <cp:version/>
  <cp:contentType/>
  <cp:contentStatus/>
</cp:coreProperties>
</file>